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ang\Desktop\2020 Pavement Markings\"/>
    </mc:Choice>
  </mc:AlternateContent>
  <xr:revisionPtr revIDLastSave="0" documentId="13_ncr:1_{F2598E9F-A060-4217-ADCE-D9727D54038C}" xr6:coauthVersionLast="45" xr6:coauthVersionMax="45" xr10:uidLastSave="{00000000-0000-0000-0000-000000000000}"/>
  <bookViews>
    <workbookView xWindow="-108" yWindow="-108" windowWidth="23256" windowHeight="12576" xr2:uid="{9FFA0372-34EC-421E-9FB9-FDA993C2714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6" i="1" l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F23" i="1"/>
  <c r="F24" i="1"/>
  <c r="F25" i="1"/>
  <c r="F26" i="1"/>
  <c r="R26" i="1" l="1"/>
  <c r="R25" i="1"/>
  <c r="R24" i="1"/>
  <c r="R23" i="1"/>
  <c r="R22" i="1"/>
  <c r="R21" i="1"/>
  <c r="R20" i="1"/>
  <c r="R19" i="1"/>
  <c r="R18" i="1"/>
  <c r="R17" i="1"/>
  <c r="R16" i="1"/>
  <c r="R15" i="1"/>
  <c r="R14" i="1"/>
  <c r="U14" i="1" s="1"/>
  <c r="V14" i="1" s="1"/>
  <c r="R13" i="1"/>
  <c r="R12" i="1"/>
  <c r="R11" i="1"/>
  <c r="R10" i="1"/>
  <c r="U10" i="1" s="1"/>
  <c r="Q26" i="1"/>
  <c r="Q25" i="1"/>
  <c r="Q24" i="1"/>
  <c r="Q23" i="1"/>
  <c r="X23" i="1" s="1"/>
  <c r="Y23" i="1" s="1"/>
  <c r="Q22" i="1"/>
  <c r="Q21" i="1"/>
  <c r="Q20" i="1"/>
  <c r="X20" i="1" s="1"/>
  <c r="Y20" i="1" s="1"/>
  <c r="Q19" i="1"/>
  <c r="Q18" i="1"/>
  <c r="Q17" i="1"/>
  <c r="X17" i="1" s="1"/>
  <c r="Y17" i="1" s="1"/>
  <c r="Q16" i="1"/>
  <c r="X16" i="1" s="1"/>
  <c r="Y16" i="1" s="1"/>
  <c r="Q15" i="1"/>
  <c r="Q14" i="1"/>
  <c r="Q13" i="1"/>
  <c r="Q12" i="1"/>
  <c r="Q11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Q10" i="1"/>
  <c r="X24" i="1"/>
  <c r="Y24" i="1" s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Q27" i="1" l="1"/>
  <c r="X15" i="1"/>
  <c r="X25" i="1"/>
  <c r="Y25" i="1" s="1"/>
  <c r="X12" i="1"/>
  <c r="X21" i="1"/>
  <c r="X18" i="1"/>
  <c r="X26" i="1"/>
  <c r="U11" i="1"/>
  <c r="V11" i="1" s="1"/>
  <c r="T27" i="1"/>
  <c r="U19" i="1"/>
  <c r="V19" i="1" s="1"/>
  <c r="X13" i="1"/>
  <c r="X22" i="1"/>
  <c r="Y22" i="1" s="1"/>
  <c r="U12" i="1"/>
  <c r="V12" i="1" s="1"/>
  <c r="U15" i="1"/>
  <c r="V15" i="1" s="1"/>
  <c r="U17" i="1"/>
  <c r="V17" i="1" s="1"/>
  <c r="U18" i="1"/>
  <c r="V18" i="1" s="1"/>
  <c r="U22" i="1"/>
  <c r="V22" i="1" s="1"/>
  <c r="U23" i="1"/>
  <c r="V23" i="1" s="1"/>
  <c r="U24" i="1"/>
  <c r="V24" i="1" s="1"/>
  <c r="U25" i="1"/>
  <c r="V25" i="1" s="1"/>
  <c r="U26" i="1"/>
  <c r="V26" i="1" s="1"/>
  <c r="V10" i="1"/>
  <c r="U16" i="1"/>
  <c r="V16" i="1" s="1"/>
  <c r="U21" i="1"/>
  <c r="V21" i="1" s="1"/>
  <c r="U13" i="1"/>
  <c r="V13" i="1" s="1"/>
  <c r="U20" i="1"/>
  <c r="V20" i="1" s="1"/>
  <c r="X10" i="1"/>
  <c r="Y10" i="1" s="1"/>
  <c r="X11" i="1"/>
  <c r="X14" i="1"/>
  <c r="Y14" i="1" s="1"/>
  <c r="X19" i="1"/>
  <c r="N27" i="1"/>
  <c r="L27" i="1"/>
  <c r="J27" i="1"/>
  <c r="H27" i="1"/>
  <c r="Y26" i="1" l="1"/>
  <c r="Y18" i="1"/>
  <c r="Y21" i="1"/>
  <c r="Y19" i="1"/>
  <c r="Y11" i="1"/>
  <c r="Y12" i="1"/>
  <c r="Y13" i="1"/>
  <c r="Y15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27" i="1" l="1"/>
</calcChain>
</file>

<file path=xl/sharedStrings.xml><?xml version="1.0" encoding="utf-8"?>
<sst xmlns="http://schemas.openxmlformats.org/spreadsheetml/2006/main" count="70" uniqueCount="48">
  <si>
    <t>Item No.</t>
  </si>
  <si>
    <t>Item Description</t>
  </si>
  <si>
    <t>Bid Quantity</t>
  </si>
  <si>
    <t>Bid Unit</t>
  </si>
  <si>
    <t>Unit Price (Figures)</t>
  </si>
  <si>
    <t>Total Amount (Figures)</t>
  </si>
  <si>
    <t>Install Plastic Crosswalk</t>
  </si>
  <si>
    <t>SF</t>
  </si>
  <si>
    <t>Install Plastic Stop Line</t>
  </si>
  <si>
    <t>LF</t>
  </si>
  <si>
    <t>Install Plastic ONLY (text) ARROW (left) legends</t>
  </si>
  <si>
    <t>EA</t>
  </si>
  <si>
    <t>Install Plastic ARROW (left &amp; right) legends</t>
  </si>
  <si>
    <t>Install Bike Lane legends</t>
  </si>
  <si>
    <t>Install Shared Lane markings</t>
  </si>
  <si>
    <t>Install SCHOOL legends</t>
  </si>
  <si>
    <t>Install 25 MPH legends</t>
  </si>
  <si>
    <t>Install Yellow Paint Line</t>
  </si>
  <si>
    <t>Install White Paint Line</t>
  </si>
  <si>
    <t>Remove Paint Line</t>
  </si>
  <si>
    <t>Remove 16" Plastic Stop Line</t>
  </si>
  <si>
    <t>Relocate Flexible Delineator Post</t>
  </si>
  <si>
    <t>Project Temporary Traffic Control</t>
  </si>
  <si>
    <t>LS</t>
  </si>
  <si>
    <t>Mobilization</t>
  </si>
  <si>
    <t>Site Preparation</t>
  </si>
  <si>
    <t>Labor &amp; Materials Not Listed</t>
  </si>
  <si>
    <t>Total Cost</t>
  </si>
  <si>
    <t>Bid Tabulation for: 2020 Pavement Markings</t>
  </si>
  <si>
    <t>City of Shoreline Public Works</t>
  </si>
  <si>
    <t>Bid Number: 9623</t>
  </si>
  <si>
    <t>Project Engineer: Q. Nguyen</t>
  </si>
  <si>
    <t>Bid Opening Date:  June 4th, 2020, 2:00pm</t>
  </si>
  <si>
    <t>SCHEDULE A - BASE BID</t>
  </si>
  <si>
    <t>Engineer's Estimate</t>
  </si>
  <si>
    <t>Apply-A- Line, LLC</t>
  </si>
  <si>
    <t>Unit Price</t>
  </si>
  <si>
    <t>Total Amount</t>
  </si>
  <si>
    <t>Specialized Pavement Marking, Inc.</t>
  </si>
  <si>
    <t>Standley Patrick Striping</t>
  </si>
  <si>
    <t>Stripe Rite Inc</t>
  </si>
  <si>
    <t>Average</t>
  </si>
  <si>
    <t>Median</t>
  </si>
  <si>
    <t>EE</t>
  </si>
  <si>
    <t>Difference from EE</t>
  </si>
  <si>
    <t>Difference from Median</t>
  </si>
  <si>
    <t>LOW BID</t>
  </si>
  <si>
    <t>APPARENT LOW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</si>
</sst>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0" fillId="0" borderId="12" xfId="0" applyBorder="1"/>
    <xf numFmtId="0" fontId="0" fillId="0" borderId="13" xfId="0" applyBorder="1"/>
    <xf numFmtId="164" fontId="0" fillId="0" borderId="13" xfId="0" applyNumberFormat="1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0" fontId="3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9" fontId="4" fillId="0" borderId="0" xfId="1" applyFont="1"/>
    <xf numFmtId="165" fontId="5" fillId="0" borderId="0" xfId="0" applyNumberFormat="1" applyFont="1"/>
    <xf numFmtId="0" fontId="5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0" fillId="0" borderId="0" xfId="0" applyNumberFormat="1"/>
    <xf numFmtId="4" fontId="2" fillId="0" borderId="17" xfId="0" applyNumberFormat="1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FC01-8277-4C91-9809-A464AFCDE11B}">
  <dimension ref="A1:Z29"/>
  <sheetViews>
    <sheetView tabSelected="1" workbookViewId="0">
      <selection activeCell="A7" sqref="A7:B8"/>
    </sheetView>
  </sheetViews>
  <sheetFormatPr defaultRowHeight="14.4" x14ac:dyDescent="0.3"/>
  <cols>
    <col min="1" max="1" width="12.109375" customWidth="1"/>
    <col min="2" max="2" width="39.88671875" bestFit="1" customWidth="1"/>
    <col min="6" max="6" width="19.5546875" bestFit="1" customWidth="1"/>
    <col min="7" max="7" width="9.33203125" bestFit="1" customWidth="1"/>
    <col min="8" max="8" width="12.109375" bestFit="1" customWidth="1"/>
    <col min="9" max="9" width="12.21875" customWidth="1"/>
    <col min="10" max="10" width="12.109375" bestFit="1" customWidth="1"/>
    <col min="12" max="12" width="12.109375" bestFit="1" customWidth="1"/>
    <col min="13" max="13" width="10.44140625" customWidth="1"/>
    <col min="14" max="14" width="12.109375" bestFit="1" customWidth="1"/>
    <col min="16" max="18" width="9.88671875" bestFit="1" customWidth="1"/>
    <col min="20" max="20" width="9.88671875" bestFit="1" customWidth="1"/>
    <col min="21" max="21" width="15.77734375" bestFit="1" customWidth="1"/>
    <col min="22" max="22" width="9.88671875" bestFit="1" customWidth="1"/>
    <col min="24" max="24" width="20.109375" bestFit="1" customWidth="1"/>
  </cols>
  <sheetData>
    <row r="1" spans="1:26" x14ac:dyDescent="0.3">
      <c r="A1" s="3" t="s">
        <v>29</v>
      </c>
    </row>
    <row r="2" spans="1:26" x14ac:dyDescent="0.3">
      <c r="A2" s="3" t="s">
        <v>28</v>
      </c>
    </row>
    <row r="3" spans="1:26" x14ac:dyDescent="0.3">
      <c r="A3" s="3" t="s">
        <v>30</v>
      </c>
    </row>
    <row r="4" spans="1:26" x14ac:dyDescent="0.3">
      <c r="A4" s="3" t="s">
        <v>31</v>
      </c>
    </row>
    <row r="5" spans="1:26" x14ac:dyDescent="0.3">
      <c r="A5" s="4" t="s">
        <v>32</v>
      </c>
    </row>
    <row r="6" spans="1:26" ht="15" thickBot="1" x14ac:dyDescent="0.35">
      <c r="G6" s="21"/>
      <c r="H6" s="21"/>
      <c r="K6" s="31" t="s">
        <v>47</v>
      </c>
      <c r="L6" s="31"/>
    </row>
    <row r="7" spans="1:26" x14ac:dyDescent="0.3">
      <c r="A7" s="22" t="s">
        <v>33</v>
      </c>
      <c r="B7" s="23"/>
      <c r="C7" s="26"/>
      <c r="D7" s="28"/>
      <c r="E7" s="17" t="s">
        <v>34</v>
      </c>
      <c r="F7" s="18"/>
      <c r="G7" s="17" t="s">
        <v>35</v>
      </c>
      <c r="H7" s="18"/>
      <c r="I7" s="17" t="s">
        <v>38</v>
      </c>
      <c r="J7" s="18"/>
      <c r="K7" s="17" t="s">
        <v>39</v>
      </c>
      <c r="L7" s="18"/>
      <c r="M7" s="17" t="s">
        <v>40</v>
      </c>
      <c r="N7" s="18"/>
    </row>
    <row r="8" spans="1:26" x14ac:dyDescent="0.3">
      <c r="A8" s="24"/>
      <c r="B8" s="25"/>
      <c r="C8" s="27"/>
      <c r="D8" s="29"/>
      <c r="E8" s="19"/>
      <c r="F8" s="20"/>
      <c r="G8" s="19"/>
      <c r="H8" s="20"/>
      <c r="I8" s="19"/>
      <c r="J8" s="20"/>
      <c r="K8" s="19"/>
      <c r="L8" s="20"/>
      <c r="M8" s="19"/>
      <c r="N8" s="20"/>
    </row>
    <row r="9" spans="1:26" x14ac:dyDescent="0.3">
      <c r="A9" s="5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6" t="s">
        <v>5</v>
      </c>
      <c r="G9" s="1" t="s">
        <v>36</v>
      </c>
      <c r="H9" s="6" t="s">
        <v>37</v>
      </c>
      <c r="I9" s="1" t="s">
        <v>36</v>
      </c>
      <c r="J9" s="6" t="s">
        <v>37</v>
      </c>
      <c r="K9" s="1" t="s">
        <v>36</v>
      </c>
      <c r="L9" s="6" t="s">
        <v>37</v>
      </c>
      <c r="M9" s="1" t="s">
        <v>36</v>
      </c>
      <c r="N9" s="6" t="s">
        <v>37</v>
      </c>
      <c r="P9" s="11" t="s">
        <v>41</v>
      </c>
      <c r="Q9" s="11" t="s">
        <v>42</v>
      </c>
      <c r="R9" s="11" t="s">
        <v>43</v>
      </c>
      <c r="S9" s="11"/>
      <c r="T9" s="11" t="s">
        <v>46</v>
      </c>
      <c r="U9" s="11" t="s">
        <v>44</v>
      </c>
      <c r="V9" s="11"/>
      <c r="W9" s="11"/>
      <c r="X9" s="11" t="s">
        <v>45</v>
      </c>
      <c r="Y9" s="11"/>
      <c r="Z9" s="11"/>
    </row>
    <row r="10" spans="1:26" x14ac:dyDescent="0.3">
      <c r="A10" s="5">
        <v>1</v>
      </c>
      <c r="B10" s="1" t="s">
        <v>6</v>
      </c>
      <c r="C10" s="1">
        <v>1480</v>
      </c>
      <c r="D10" s="1" t="s">
        <v>7</v>
      </c>
      <c r="E10" s="2">
        <v>13</v>
      </c>
      <c r="F10" s="7">
        <f>C10*E10</f>
        <v>19240</v>
      </c>
      <c r="G10" s="2">
        <v>14</v>
      </c>
      <c r="H10" s="7">
        <f>$C10*G10</f>
        <v>20720</v>
      </c>
      <c r="I10" s="2">
        <v>5</v>
      </c>
      <c r="J10" s="7">
        <f>$C10*I10</f>
        <v>7400</v>
      </c>
      <c r="K10" s="2">
        <v>8</v>
      </c>
      <c r="L10" s="7">
        <f>$C10*K10</f>
        <v>11840</v>
      </c>
      <c r="M10" s="2">
        <v>7.55</v>
      </c>
      <c r="N10" s="7">
        <f>$C10*M10</f>
        <v>11174</v>
      </c>
      <c r="P10" s="12">
        <f>AVERAGE(G10,I10,K10,M10)</f>
        <v>8.6374999999999993</v>
      </c>
      <c r="Q10" s="12">
        <f>MEDIAN(G10,I10,K10,M10)</f>
        <v>7.7750000000000004</v>
      </c>
      <c r="R10" s="12">
        <f>E10</f>
        <v>13</v>
      </c>
      <c r="S10" s="13"/>
      <c r="T10" s="12">
        <f>K10</f>
        <v>8</v>
      </c>
      <c r="U10" s="12">
        <f t="shared" ref="U10:U26" si="0">T10-R10</f>
        <v>-5</v>
      </c>
      <c r="V10" s="14">
        <f t="shared" ref="V10:V26" si="1">U10/T10</f>
        <v>-0.625</v>
      </c>
      <c r="W10" s="13"/>
      <c r="X10" s="12">
        <f t="shared" ref="X10:X26" si="2">T10-Q10</f>
        <v>0.22499999999999964</v>
      </c>
      <c r="Y10" s="14">
        <f t="shared" ref="Y10:Y26" si="3">X10/Q10</f>
        <v>2.8938906752411529E-2</v>
      </c>
      <c r="Z10" s="14"/>
    </row>
    <row r="11" spans="1:26" x14ac:dyDescent="0.3">
      <c r="A11" s="5">
        <v>2</v>
      </c>
      <c r="B11" s="1" t="s">
        <v>8</v>
      </c>
      <c r="C11" s="1">
        <v>576</v>
      </c>
      <c r="D11" s="1" t="s">
        <v>9</v>
      </c>
      <c r="E11" s="2">
        <v>15</v>
      </c>
      <c r="F11" s="7">
        <f t="shared" ref="F11:F26" si="4">C11*E11</f>
        <v>8640</v>
      </c>
      <c r="G11" s="2">
        <v>13</v>
      </c>
      <c r="H11" s="7">
        <f t="shared" ref="H11:J26" si="5">$C11*G11</f>
        <v>7488</v>
      </c>
      <c r="I11" s="2">
        <v>10</v>
      </c>
      <c r="J11" s="7">
        <f t="shared" si="5"/>
        <v>5760</v>
      </c>
      <c r="K11" s="2">
        <v>10</v>
      </c>
      <c r="L11" s="7">
        <f t="shared" ref="L11:N11" si="6">$C11*K11</f>
        <v>5760</v>
      </c>
      <c r="M11" s="2">
        <v>10</v>
      </c>
      <c r="N11" s="7">
        <f t="shared" si="6"/>
        <v>5760</v>
      </c>
      <c r="P11" s="12">
        <f t="shared" ref="P11:P26" si="7">AVERAGE(G11,I11,K11,M11)</f>
        <v>10.75</v>
      </c>
      <c r="Q11" s="12">
        <f t="shared" ref="Q11:Q26" si="8">MEDIAN(G11,I11,K11,M11)</f>
        <v>10</v>
      </c>
      <c r="R11" s="12">
        <f t="shared" ref="R11:R26" si="9">E11</f>
        <v>15</v>
      </c>
      <c r="S11" s="13"/>
      <c r="T11" s="12">
        <f t="shared" ref="T11:T26" si="10">K11</f>
        <v>10</v>
      </c>
      <c r="U11" s="12">
        <f t="shared" si="0"/>
        <v>-5</v>
      </c>
      <c r="V11" s="14">
        <f t="shared" si="1"/>
        <v>-0.5</v>
      </c>
      <c r="W11" s="13"/>
      <c r="X11" s="12">
        <f t="shared" si="2"/>
        <v>0</v>
      </c>
      <c r="Y11" s="14">
        <f t="shared" si="3"/>
        <v>0</v>
      </c>
      <c r="Z11" s="14"/>
    </row>
    <row r="12" spans="1:26" x14ac:dyDescent="0.3">
      <c r="A12" s="5">
        <v>3</v>
      </c>
      <c r="B12" s="1" t="s">
        <v>10</v>
      </c>
      <c r="C12" s="1">
        <v>6</v>
      </c>
      <c r="D12" s="1" t="s">
        <v>11</v>
      </c>
      <c r="E12" s="2">
        <v>650</v>
      </c>
      <c r="F12" s="7">
        <f t="shared" si="4"/>
        <v>3900</v>
      </c>
      <c r="G12" s="2">
        <v>250</v>
      </c>
      <c r="H12" s="7">
        <f t="shared" si="5"/>
        <v>1500</v>
      </c>
      <c r="I12" s="2">
        <v>300</v>
      </c>
      <c r="J12" s="7">
        <f t="shared" si="5"/>
        <v>1800</v>
      </c>
      <c r="K12" s="2">
        <v>400</v>
      </c>
      <c r="L12" s="7">
        <f t="shared" ref="L12:N12" si="11">$C12*K12</f>
        <v>2400</v>
      </c>
      <c r="M12" s="2">
        <v>500</v>
      </c>
      <c r="N12" s="7">
        <f t="shared" si="11"/>
        <v>3000</v>
      </c>
      <c r="P12" s="12">
        <f t="shared" si="7"/>
        <v>362.5</v>
      </c>
      <c r="Q12" s="12">
        <f t="shared" si="8"/>
        <v>350</v>
      </c>
      <c r="R12" s="12">
        <f t="shared" si="9"/>
        <v>650</v>
      </c>
      <c r="S12" s="13"/>
      <c r="T12" s="12">
        <f t="shared" si="10"/>
        <v>400</v>
      </c>
      <c r="U12" s="12">
        <f t="shared" si="0"/>
        <v>-250</v>
      </c>
      <c r="V12" s="14">
        <f t="shared" si="1"/>
        <v>-0.625</v>
      </c>
      <c r="W12" s="13"/>
      <c r="X12" s="12">
        <f t="shared" si="2"/>
        <v>50</v>
      </c>
      <c r="Y12" s="14">
        <f t="shared" si="3"/>
        <v>0.14285714285714285</v>
      </c>
      <c r="Z12" s="14"/>
    </row>
    <row r="13" spans="1:26" x14ac:dyDescent="0.3">
      <c r="A13" s="5">
        <v>4</v>
      </c>
      <c r="B13" s="1" t="s">
        <v>12</v>
      </c>
      <c r="C13" s="1">
        <v>17</v>
      </c>
      <c r="D13" s="1" t="s">
        <v>11</v>
      </c>
      <c r="E13" s="2">
        <v>350</v>
      </c>
      <c r="F13" s="7">
        <f t="shared" si="4"/>
        <v>5950</v>
      </c>
      <c r="G13" s="2">
        <v>185</v>
      </c>
      <c r="H13" s="7">
        <f t="shared" si="5"/>
        <v>3145</v>
      </c>
      <c r="I13" s="2">
        <v>150</v>
      </c>
      <c r="J13" s="7">
        <f t="shared" si="5"/>
        <v>2550</v>
      </c>
      <c r="K13" s="2">
        <v>150</v>
      </c>
      <c r="L13" s="7">
        <f t="shared" ref="L13:N13" si="12">$C13*K13</f>
        <v>2550</v>
      </c>
      <c r="M13" s="2">
        <v>250</v>
      </c>
      <c r="N13" s="7">
        <f t="shared" si="12"/>
        <v>4250</v>
      </c>
      <c r="P13" s="12">
        <f t="shared" si="7"/>
        <v>183.75</v>
      </c>
      <c r="Q13" s="12">
        <f t="shared" si="8"/>
        <v>167.5</v>
      </c>
      <c r="R13" s="12">
        <f t="shared" si="9"/>
        <v>350</v>
      </c>
      <c r="S13" s="13"/>
      <c r="T13" s="12">
        <f t="shared" si="10"/>
        <v>150</v>
      </c>
      <c r="U13" s="12">
        <f t="shared" si="0"/>
        <v>-200</v>
      </c>
      <c r="V13" s="14">
        <f t="shared" si="1"/>
        <v>-1.3333333333333333</v>
      </c>
      <c r="W13" s="13"/>
      <c r="X13" s="12">
        <f t="shared" si="2"/>
        <v>-17.5</v>
      </c>
      <c r="Y13" s="14">
        <f t="shared" si="3"/>
        <v>-0.1044776119402985</v>
      </c>
      <c r="Z13" s="14"/>
    </row>
    <row r="14" spans="1:26" x14ac:dyDescent="0.3">
      <c r="A14" s="5">
        <v>5</v>
      </c>
      <c r="B14" s="1" t="s">
        <v>13</v>
      </c>
      <c r="C14" s="1">
        <v>10</v>
      </c>
      <c r="D14" s="1" t="s">
        <v>11</v>
      </c>
      <c r="E14" s="2">
        <v>500</v>
      </c>
      <c r="F14" s="7">
        <f t="shared" si="4"/>
        <v>5000</v>
      </c>
      <c r="G14" s="2">
        <v>190</v>
      </c>
      <c r="H14" s="7">
        <f t="shared" si="5"/>
        <v>1900</v>
      </c>
      <c r="I14" s="2">
        <v>250</v>
      </c>
      <c r="J14" s="7">
        <f t="shared" si="5"/>
        <v>2500</v>
      </c>
      <c r="K14" s="2">
        <v>350</v>
      </c>
      <c r="L14" s="7">
        <f t="shared" ref="L14:N14" si="13">$C14*K14</f>
        <v>3500</v>
      </c>
      <c r="M14" s="2">
        <v>777</v>
      </c>
      <c r="N14" s="7">
        <f t="shared" si="13"/>
        <v>7770</v>
      </c>
      <c r="P14" s="12">
        <f t="shared" si="7"/>
        <v>391.75</v>
      </c>
      <c r="Q14" s="12">
        <f t="shared" si="8"/>
        <v>300</v>
      </c>
      <c r="R14" s="12">
        <f t="shared" si="9"/>
        <v>500</v>
      </c>
      <c r="S14" s="13"/>
      <c r="T14" s="12">
        <f t="shared" si="10"/>
        <v>350</v>
      </c>
      <c r="U14" s="12">
        <f t="shared" si="0"/>
        <v>-150</v>
      </c>
      <c r="V14" s="14">
        <f t="shared" si="1"/>
        <v>-0.42857142857142855</v>
      </c>
      <c r="W14" s="13"/>
      <c r="X14" s="12">
        <f t="shared" si="2"/>
        <v>50</v>
      </c>
      <c r="Y14" s="14">
        <f t="shared" si="3"/>
        <v>0.16666666666666666</v>
      </c>
      <c r="Z14" s="14"/>
    </row>
    <row r="15" spans="1:26" x14ac:dyDescent="0.3">
      <c r="A15" s="5">
        <v>6</v>
      </c>
      <c r="B15" s="1" t="s">
        <v>14</v>
      </c>
      <c r="C15" s="1">
        <v>3</v>
      </c>
      <c r="D15" s="1" t="s">
        <v>11</v>
      </c>
      <c r="E15" s="2">
        <v>500</v>
      </c>
      <c r="F15" s="7">
        <f t="shared" si="4"/>
        <v>1500</v>
      </c>
      <c r="G15" s="2">
        <v>205</v>
      </c>
      <c r="H15" s="7">
        <f t="shared" si="5"/>
        <v>615</v>
      </c>
      <c r="I15" s="2">
        <v>250</v>
      </c>
      <c r="J15" s="7">
        <f t="shared" si="5"/>
        <v>750</v>
      </c>
      <c r="K15" s="2">
        <v>350</v>
      </c>
      <c r="L15" s="7">
        <f t="shared" ref="L15:N15" si="14">$C15*K15</f>
        <v>1050</v>
      </c>
      <c r="M15" s="2">
        <v>500</v>
      </c>
      <c r="N15" s="7">
        <f t="shared" si="14"/>
        <v>1500</v>
      </c>
      <c r="P15" s="12">
        <f t="shared" si="7"/>
        <v>326.25</v>
      </c>
      <c r="Q15" s="12">
        <f t="shared" si="8"/>
        <v>300</v>
      </c>
      <c r="R15" s="12">
        <f t="shared" si="9"/>
        <v>500</v>
      </c>
      <c r="S15" s="13"/>
      <c r="T15" s="12">
        <f t="shared" si="10"/>
        <v>350</v>
      </c>
      <c r="U15" s="12">
        <f t="shared" si="0"/>
        <v>-150</v>
      </c>
      <c r="V15" s="14">
        <f t="shared" si="1"/>
        <v>-0.42857142857142855</v>
      </c>
      <c r="W15" s="13"/>
      <c r="X15" s="12">
        <f t="shared" si="2"/>
        <v>50</v>
      </c>
      <c r="Y15" s="14">
        <f t="shared" si="3"/>
        <v>0.16666666666666666</v>
      </c>
      <c r="Z15" s="14"/>
    </row>
    <row r="16" spans="1:26" x14ac:dyDescent="0.3">
      <c r="A16" s="5">
        <v>7</v>
      </c>
      <c r="B16" s="1" t="s">
        <v>15</v>
      </c>
      <c r="C16" s="1">
        <v>2</v>
      </c>
      <c r="D16" s="1" t="s">
        <v>11</v>
      </c>
      <c r="E16" s="2">
        <v>500</v>
      </c>
      <c r="F16" s="7">
        <f t="shared" si="4"/>
        <v>1000</v>
      </c>
      <c r="G16" s="2">
        <v>325</v>
      </c>
      <c r="H16" s="7">
        <f t="shared" si="5"/>
        <v>650</v>
      </c>
      <c r="I16" s="2">
        <v>700</v>
      </c>
      <c r="J16" s="7">
        <f t="shared" si="5"/>
        <v>1400</v>
      </c>
      <c r="K16" s="2">
        <v>500</v>
      </c>
      <c r="L16" s="7">
        <f t="shared" ref="L16:N16" si="15">$C16*K16</f>
        <v>1000</v>
      </c>
      <c r="M16" s="2">
        <v>300</v>
      </c>
      <c r="N16" s="7">
        <f t="shared" si="15"/>
        <v>600</v>
      </c>
      <c r="P16" s="12">
        <f t="shared" si="7"/>
        <v>456.25</v>
      </c>
      <c r="Q16" s="12">
        <f t="shared" si="8"/>
        <v>412.5</v>
      </c>
      <c r="R16" s="12">
        <f t="shared" si="9"/>
        <v>500</v>
      </c>
      <c r="S16" s="13"/>
      <c r="T16" s="12">
        <f t="shared" si="10"/>
        <v>500</v>
      </c>
      <c r="U16" s="12">
        <f t="shared" si="0"/>
        <v>0</v>
      </c>
      <c r="V16" s="14">
        <f t="shared" si="1"/>
        <v>0</v>
      </c>
      <c r="W16" s="13"/>
      <c r="X16" s="12">
        <f t="shared" si="2"/>
        <v>87.5</v>
      </c>
      <c r="Y16" s="14">
        <f t="shared" si="3"/>
        <v>0.21212121212121213</v>
      </c>
      <c r="Z16" s="14"/>
    </row>
    <row r="17" spans="1:26" x14ac:dyDescent="0.3">
      <c r="A17" s="5">
        <v>8</v>
      </c>
      <c r="B17" s="1" t="s">
        <v>16</v>
      </c>
      <c r="C17" s="1">
        <v>8</v>
      </c>
      <c r="D17" s="1" t="s">
        <v>11</v>
      </c>
      <c r="E17" s="2">
        <v>650</v>
      </c>
      <c r="F17" s="7">
        <f t="shared" si="4"/>
        <v>5200</v>
      </c>
      <c r="G17" s="2">
        <v>165</v>
      </c>
      <c r="H17" s="7">
        <f t="shared" si="5"/>
        <v>1320</v>
      </c>
      <c r="I17" s="2">
        <v>650</v>
      </c>
      <c r="J17" s="7">
        <f t="shared" si="5"/>
        <v>5200</v>
      </c>
      <c r="K17" s="2">
        <v>500</v>
      </c>
      <c r="L17" s="7">
        <f t="shared" ref="L17:N17" si="16">$C17*K17</f>
        <v>4000</v>
      </c>
      <c r="M17" s="2">
        <v>266</v>
      </c>
      <c r="N17" s="7">
        <f t="shared" si="16"/>
        <v>2128</v>
      </c>
      <c r="P17" s="12">
        <f t="shared" si="7"/>
        <v>395.25</v>
      </c>
      <c r="Q17" s="12">
        <f t="shared" si="8"/>
        <v>383</v>
      </c>
      <c r="R17" s="12">
        <f t="shared" si="9"/>
        <v>650</v>
      </c>
      <c r="S17" s="13"/>
      <c r="T17" s="12">
        <f t="shared" si="10"/>
        <v>500</v>
      </c>
      <c r="U17" s="12">
        <f t="shared" si="0"/>
        <v>-150</v>
      </c>
      <c r="V17" s="14">
        <f t="shared" si="1"/>
        <v>-0.3</v>
      </c>
      <c r="W17" s="13"/>
      <c r="X17" s="12">
        <f t="shared" si="2"/>
        <v>117</v>
      </c>
      <c r="Y17" s="14">
        <f t="shared" si="3"/>
        <v>0.30548302872062666</v>
      </c>
      <c r="Z17" s="14"/>
    </row>
    <row r="18" spans="1:26" x14ac:dyDescent="0.3">
      <c r="A18" s="5">
        <v>9</v>
      </c>
      <c r="B18" s="1" t="s">
        <v>17</v>
      </c>
      <c r="C18" s="1">
        <v>713</v>
      </c>
      <c r="D18" s="1" t="s">
        <v>9</v>
      </c>
      <c r="E18" s="2">
        <v>2</v>
      </c>
      <c r="F18" s="7">
        <f t="shared" si="4"/>
        <v>1426</v>
      </c>
      <c r="G18" s="2">
        <v>1.5</v>
      </c>
      <c r="H18" s="7">
        <f t="shared" si="5"/>
        <v>1069.5</v>
      </c>
      <c r="I18" s="2">
        <v>3</v>
      </c>
      <c r="J18" s="7">
        <f t="shared" si="5"/>
        <v>2139</v>
      </c>
      <c r="K18" s="2">
        <v>1</v>
      </c>
      <c r="L18" s="7">
        <f t="shared" ref="L18:N18" si="17">$C18*K18</f>
        <v>713</v>
      </c>
      <c r="M18" s="2">
        <v>2</v>
      </c>
      <c r="N18" s="7">
        <f t="shared" si="17"/>
        <v>1426</v>
      </c>
      <c r="P18" s="12">
        <f t="shared" si="7"/>
        <v>1.875</v>
      </c>
      <c r="Q18" s="12">
        <f t="shared" si="8"/>
        <v>1.75</v>
      </c>
      <c r="R18" s="12">
        <f t="shared" si="9"/>
        <v>2</v>
      </c>
      <c r="S18" s="13"/>
      <c r="T18" s="12">
        <f t="shared" si="10"/>
        <v>1</v>
      </c>
      <c r="U18" s="12">
        <f t="shared" si="0"/>
        <v>-1</v>
      </c>
      <c r="V18" s="14">
        <f t="shared" si="1"/>
        <v>-1</v>
      </c>
      <c r="W18" s="13"/>
      <c r="X18" s="12">
        <f t="shared" si="2"/>
        <v>-0.75</v>
      </c>
      <c r="Y18" s="14">
        <f t="shared" si="3"/>
        <v>-0.42857142857142855</v>
      </c>
      <c r="Z18" s="14"/>
    </row>
    <row r="19" spans="1:26" x14ac:dyDescent="0.3">
      <c r="A19" s="5">
        <v>10</v>
      </c>
      <c r="B19" s="1" t="s">
        <v>18</v>
      </c>
      <c r="C19" s="1">
        <v>1473</v>
      </c>
      <c r="D19" s="1" t="s">
        <v>9</v>
      </c>
      <c r="E19" s="2">
        <v>2</v>
      </c>
      <c r="F19" s="7">
        <f t="shared" si="4"/>
        <v>2946</v>
      </c>
      <c r="G19" s="2">
        <v>1.5</v>
      </c>
      <c r="H19" s="7">
        <f t="shared" si="5"/>
        <v>2209.5</v>
      </c>
      <c r="I19" s="2">
        <v>2</v>
      </c>
      <c r="J19" s="7">
        <f t="shared" si="5"/>
        <v>2946</v>
      </c>
      <c r="K19" s="2">
        <v>1</v>
      </c>
      <c r="L19" s="7">
        <f t="shared" ref="L19:N19" si="18">$C19*K19</f>
        <v>1473</v>
      </c>
      <c r="M19" s="2">
        <v>2</v>
      </c>
      <c r="N19" s="7">
        <f t="shared" si="18"/>
        <v>2946</v>
      </c>
      <c r="P19" s="12">
        <f t="shared" si="7"/>
        <v>1.625</v>
      </c>
      <c r="Q19" s="12">
        <f t="shared" si="8"/>
        <v>1.75</v>
      </c>
      <c r="R19" s="12">
        <f t="shared" si="9"/>
        <v>2</v>
      </c>
      <c r="S19" s="13"/>
      <c r="T19" s="12">
        <f t="shared" si="10"/>
        <v>1</v>
      </c>
      <c r="U19" s="12">
        <f t="shared" si="0"/>
        <v>-1</v>
      </c>
      <c r="V19" s="14">
        <f t="shared" si="1"/>
        <v>-1</v>
      </c>
      <c r="W19" s="13"/>
      <c r="X19" s="12">
        <f t="shared" si="2"/>
        <v>-0.75</v>
      </c>
      <c r="Y19" s="14">
        <f t="shared" si="3"/>
        <v>-0.42857142857142855</v>
      </c>
      <c r="Z19" s="14"/>
    </row>
    <row r="20" spans="1:26" x14ac:dyDescent="0.3">
      <c r="A20" s="5">
        <v>11</v>
      </c>
      <c r="B20" s="1" t="s">
        <v>19</v>
      </c>
      <c r="C20" s="1">
        <v>476</v>
      </c>
      <c r="D20" s="1" t="s">
        <v>9</v>
      </c>
      <c r="E20" s="2">
        <v>5</v>
      </c>
      <c r="F20" s="7">
        <f t="shared" si="4"/>
        <v>2380</v>
      </c>
      <c r="G20" s="2">
        <v>4</v>
      </c>
      <c r="H20" s="7">
        <f t="shared" si="5"/>
        <v>1904</v>
      </c>
      <c r="I20" s="2">
        <v>5</v>
      </c>
      <c r="J20" s="7">
        <f t="shared" si="5"/>
        <v>2380</v>
      </c>
      <c r="K20" s="2">
        <v>3</v>
      </c>
      <c r="L20" s="7">
        <f t="shared" ref="L20:N20" si="19">$C20*K20</f>
        <v>1428</v>
      </c>
      <c r="M20" s="2">
        <v>22</v>
      </c>
      <c r="N20" s="7">
        <f t="shared" si="19"/>
        <v>10472</v>
      </c>
      <c r="P20" s="12">
        <f t="shared" si="7"/>
        <v>8.5</v>
      </c>
      <c r="Q20" s="12">
        <f t="shared" si="8"/>
        <v>4.5</v>
      </c>
      <c r="R20" s="12">
        <f t="shared" si="9"/>
        <v>5</v>
      </c>
      <c r="S20" s="13"/>
      <c r="T20" s="12">
        <f t="shared" si="10"/>
        <v>3</v>
      </c>
      <c r="U20" s="12">
        <f t="shared" si="0"/>
        <v>-2</v>
      </c>
      <c r="V20" s="14">
        <f t="shared" si="1"/>
        <v>-0.66666666666666663</v>
      </c>
      <c r="W20" s="13"/>
      <c r="X20" s="12">
        <f t="shared" si="2"/>
        <v>-1.5</v>
      </c>
      <c r="Y20" s="14">
        <f t="shared" si="3"/>
        <v>-0.33333333333333331</v>
      </c>
      <c r="Z20" s="14"/>
    </row>
    <row r="21" spans="1:26" x14ac:dyDescent="0.3">
      <c r="A21" s="5">
        <v>12</v>
      </c>
      <c r="B21" s="1" t="s">
        <v>20</v>
      </c>
      <c r="C21" s="1">
        <v>20</v>
      </c>
      <c r="D21" s="1" t="s">
        <v>7</v>
      </c>
      <c r="E21" s="2">
        <v>88</v>
      </c>
      <c r="F21" s="7">
        <f t="shared" si="4"/>
        <v>1760</v>
      </c>
      <c r="G21" s="2">
        <v>15</v>
      </c>
      <c r="H21" s="7">
        <f t="shared" si="5"/>
        <v>300</v>
      </c>
      <c r="I21" s="2">
        <v>10</v>
      </c>
      <c r="J21" s="7">
        <f t="shared" si="5"/>
        <v>200</v>
      </c>
      <c r="K21" s="2">
        <v>5</v>
      </c>
      <c r="L21" s="7">
        <f t="shared" ref="L21:N21" si="20">$C21*K21</f>
        <v>100</v>
      </c>
      <c r="M21" s="2">
        <v>22</v>
      </c>
      <c r="N21" s="7">
        <f t="shared" si="20"/>
        <v>440</v>
      </c>
      <c r="P21" s="12">
        <f t="shared" si="7"/>
        <v>13</v>
      </c>
      <c r="Q21" s="12">
        <f t="shared" si="8"/>
        <v>12.5</v>
      </c>
      <c r="R21" s="12">
        <f t="shared" si="9"/>
        <v>88</v>
      </c>
      <c r="S21" s="13"/>
      <c r="T21" s="12">
        <f t="shared" si="10"/>
        <v>5</v>
      </c>
      <c r="U21" s="12">
        <f t="shared" si="0"/>
        <v>-83</v>
      </c>
      <c r="V21" s="14">
        <f t="shared" si="1"/>
        <v>-16.600000000000001</v>
      </c>
      <c r="W21" s="13"/>
      <c r="X21" s="12">
        <f t="shared" si="2"/>
        <v>-7.5</v>
      </c>
      <c r="Y21" s="14">
        <f t="shared" si="3"/>
        <v>-0.6</v>
      </c>
      <c r="Z21" s="14"/>
    </row>
    <row r="22" spans="1:26" x14ac:dyDescent="0.3">
      <c r="A22" s="5">
        <v>13</v>
      </c>
      <c r="B22" s="1" t="s">
        <v>21</v>
      </c>
      <c r="C22" s="1">
        <v>11</v>
      </c>
      <c r="D22" s="1" t="s">
        <v>11</v>
      </c>
      <c r="E22" s="2">
        <v>200</v>
      </c>
      <c r="F22" s="7">
        <f t="shared" si="4"/>
        <v>2200</v>
      </c>
      <c r="G22" s="2">
        <v>70</v>
      </c>
      <c r="H22" s="7">
        <f t="shared" si="5"/>
        <v>770</v>
      </c>
      <c r="I22" s="2">
        <v>150</v>
      </c>
      <c r="J22" s="7">
        <f t="shared" si="5"/>
        <v>1650</v>
      </c>
      <c r="K22" s="2">
        <v>10</v>
      </c>
      <c r="L22" s="7">
        <f t="shared" ref="L22:N22" si="21">$C22*K22</f>
        <v>110</v>
      </c>
      <c r="M22" s="2">
        <v>280</v>
      </c>
      <c r="N22" s="7">
        <f t="shared" si="21"/>
        <v>3080</v>
      </c>
      <c r="P22" s="12">
        <f t="shared" si="7"/>
        <v>127.5</v>
      </c>
      <c r="Q22" s="12">
        <f t="shared" si="8"/>
        <v>110</v>
      </c>
      <c r="R22" s="12">
        <f t="shared" si="9"/>
        <v>200</v>
      </c>
      <c r="S22" s="13"/>
      <c r="T22" s="12">
        <f t="shared" si="10"/>
        <v>10</v>
      </c>
      <c r="U22" s="12">
        <f t="shared" si="0"/>
        <v>-190</v>
      </c>
      <c r="V22" s="14">
        <f t="shared" si="1"/>
        <v>-19</v>
      </c>
      <c r="W22" s="13"/>
      <c r="X22" s="12">
        <f t="shared" si="2"/>
        <v>-100</v>
      </c>
      <c r="Y22" s="14">
        <f t="shared" si="3"/>
        <v>-0.90909090909090906</v>
      </c>
      <c r="Z22" s="14"/>
    </row>
    <row r="23" spans="1:26" x14ac:dyDescent="0.3">
      <c r="A23" s="5">
        <v>14</v>
      </c>
      <c r="B23" s="1" t="s">
        <v>22</v>
      </c>
      <c r="C23" s="1">
        <v>1</v>
      </c>
      <c r="D23" s="1" t="s">
        <v>23</v>
      </c>
      <c r="E23" s="2">
        <v>25000</v>
      </c>
      <c r="F23" s="7">
        <f t="shared" si="4"/>
        <v>25000</v>
      </c>
      <c r="G23" s="2">
        <v>19000</v>
      </c>
      <c r="H23" s="7">
        <f t="shared" si="5"/>
        <v>19000</v>
      </c>
      <c r="I23" s="2">
        <v>20000</v>
      </c>
      <c r="J23" s="7">
        <f t="shared" si="5"/>
        <v>20000</v>
      </c>
      <c r="K23" s="2">
        <v>10000</v>
      </c>
      <c r="L23" s="7">
        <f t="shared" ref="L23:N23" si="22">$C23*K23</f>
        <v>10000</v>
      </c>
      <c r="M23" s="2">
        <v>25000</v>
      </c>
      <c r="N23" s="7">
        <f t="shared" si="22"/>
        <v>25000</v>
      </c>
      <c r="P23" s="12">
        <f t="shared" si="7"/>
        <v>18500</v>
      </c>
      <c r="Q23" s="12">
        <f t="shared" si="8"/>
        <v>19500</v>
      </c>
      <c r="R23" s="12">
        <f t="shared" si="9"/>
        <v>25000</v>
      </c>
      <c r="S23" s="13"/>
      <c r="T23" s="12">
        <f t="shared" si="10"/>
        <v>10000</v>
      </c>
      <c r="U23" s="12">
        <f t="shared" si="0"/>
        <v>-15000</v>
      </c>
      <c r="V23" s="14">
        <f t="shared" si="1"/>
        <v>-1.5</v>
      </c>
      <c r="W23" s="13"/>
      <c r="X23" s="12">
        <f t="shared" si="2"/>
        <v>-9500</v>
      </c>
      <c r="Y23" s="14">
        <f t="shared" si="3"/>
        <v>-0.48717948717948717</v>
      </c>
      <c r="Z23" s="14"/>
    </row>
    <row r="24" spans="1:26" x14ac:dyDescent="0.3">
      <c r="A24" s="5">
        <v>15</v>
      </c>
      <c r="B24" s="1" t="s">
        <v>24</v>
      </c>
      <c r="C24" s="1">
        <v>1</v>
      </c>
      <c r="D24" s="1" t="s">
        <v>23</v>
      </c>
      <c r="E24" s="2">
        <v>8000</v>
      </c>
      <c r="F24" s="7">
        <f t="shared" si="4"/>
        <v>8000</v>
      </c>
      <c r="G24" s="2">
        <v>6000</v>
      </c>
      <c r="H24" s="7">
        <f t="shared" si="5"/>
        <v>6000</v>
      </c>
      <c r="I24" s="2">
        <v>25000</v>
      </c>
      <c r="J24" s="7">
        <f t="shared" si="5"/>
        <v>25000</v>
      </c>
      <c r="K24" s="2">
        <v>25000</v>
      </c>
      <c r="L24" s="7">
        <f t="shared" ref="L24:N24" si="23">$C24*K24</f>
        <v>25000</v>
      </c>
      <c r="M24" s="2">
        <v>2599</v>
      </c>
      <c r="N24" s="7">
        <f t="shared" si="23"/>
        <v>2599</v>
      </c>
      <c r="P24" s="12">
        <f t="shared" si="7"/>
        <v>14649.75</v>
      </c>
      <c r="Q24" s="12">
        <f t="shared" si="8"/>
        <v>15500</v>
      </c>
      <c r="R24" s="12">
        <f t="shared" si="9"/>
        <v>8000</v>
      </c>
      <c r="S24" s="13"/>
      <c r="T24" s="12">
        <f t="shared" si="10"/>
        <v>25000</v>
      </c>
      <c r="U24" s="12">
        <f t="shared" si="0"/>
        <v>17000</v>
      </c>
      <c r="V24" s="14">
        <f t="shared" si="1"/>
        <v>0.68</v>
      </c>
      <c r="W24" s="13"/>
      <c r="X24" s="12">
        <f t="shared" si="2"/>
        <v>9500</v>
      </c>
      <c r="Y24" s="14">
        <f t="shared" si="3"/>
        <v>0.61290322580645162</v>
      </c>
      <c r="Z24" s="14"/>
    </row>
    <row r="25" spans="1:26" x14ac:dyDescent="0.3">
      <c r="A25" s="5">
        <v>16</v>
      </c>
      <c r="B25" s="1" t="s">
        <v>25</v>
      </c>
      <c r="C25" s="1">
        <v>1</v>
      </c>
      <c r="D25" s="1" t="s">
        <v>23</v>
      </c>
      <c r="E25" s="2">
        <v>5000</v>
      </c>
      <c r="F25" s="7">
        <f t="shared" si="4"/>
        <v>5000</v>
      </c>
      <c r="G25" s="2">
        <v>500</v>
      </c>
      <c r="H25" s="7">
        <f t="shared" si="5"/>
        <v>500</v>
      </c>
      <c r="I25" s="2">
        <v>2500</v>
      </c>
      <c r="J25" s="7">
        <f t="shared" si="5"/>
        <v>2500</v>
      </c>
      <c r="K25" s="2">
        <v>1</v>
      </c>
      <c r="L25" s="7">
        <f t="shared" ref="L25:N25" si="24">$C25*K25</f>
        <v>1</v>
      </c>
      <c r="M25" s="2">
        <v>2000</v>
      </c>
      <c r="N25" s="7">
        <f t="shared" si="24"/>
        <v>2000</v>
      </c>
      <c r="P25" s="12">
        <f t="shared" si="7"/>
        <v>1250.25</v>
      </c>
      <c r="Q25" s="12">
        <f t="shared" si="8"/>
        <v>1250</v>
      </c>
      <c r="R25" s="12">
        <f t="shared" si="9"/>
        <v>5000</v>
      </c>
      <c r="S25" s="13"/>
      <c r="T25" s="12">
        <f t="shared" si="10"/>
        <v>1</v>
      </c>
      <c r="U25" s="12">
        <f t="shared" si="0"/>
        <v>-4999</v>
      </c>
      <c r="V25" s="14">
        <f t="shared" si="1"/>
        <v>-4999</v>
      </c>
      <c r="W25" s="13"/>
      <c r="X25" s="12">
        <f t="shared" si="2"/>
        <v>-1249</v>
      </c>
      <c r="Y25" s="14">
        <f t="shared" si="3"/>
        <v>-0.99919999999999998</v>
      </c>
      <c r="Z25" s="14"/>
    </row>
    <row r="26" spans="1:26" x14ac:dyDescent="0.3">
      <c r="A26" s="5">
        <v>17</v>
      </c>
      <c r="B26" s="1" t="s">
        <v>26</v>
      </c>
      <c r="C26" s="1">
        <v>1</v>
      </c>
      <c r="D26" s="1" t="s">
        <v>23</v>
      </c>
      <c r="E26" s="2">
        <v>5000</v>
      </c>
      <c r="F26" s="7">
        <f t="shared" si="4"/>
        <v>5000</v>
      </c>
      <c r="G26" s="2">
        <v>2000</v>
      </c>
      <c r="H26" s="7">
        <f t="shared" si="5"/>
        <v>2000</v>
      </c>
      <c r="I26" s="2">
        <v>500</v>
      </c>
      <c r="J26" s="7">
        <f t="shared" si="5"/>
        <v>500</v>
      </c>
      <c r="K26" s="2">
        <v>1</v>
      </c>
      <c r="L26" s="7">
        <f t="shared" ref="L26:N26" si="25">$C26*K26</f>
        <v>1</v>
      </c>
      <c r="M26" s="2">
        <v>4500</v>
      </c>
      <c r="N26" s="7">
        <f t="shared" si="25"/>
        <v>4500</v>
      </c>
      <c r="P26" s="12">
        <f t="shared" si="7"/>
        <v>1750.25</v>
      </c>
      <c r="Q26" s="12">
        <f t="shared" si="8"/>
        <v>1250</v>
      </c>
      <c r="R26" s="12">
        <f t="shared" si="9"/>
        <v>5000</v>
      </c>
      <c r="S26" s="13"/>
      <c r="T26" s="12">
        <f t="shared" si="10"/>
        <v>1</v>
      </c>
      <c r="U26" s="12">
        <f t="shared" si="0"/>
        <v>-4999</v>
      </c>
      <c r="V26" s="14">
        <f t="shared" si="1"/>
        <v>-4999</v>
      </c>
      <c r="W26" s="13"/>
      <c r="X26" s="12">
        <f t="shared" si="2"/>
        <v>-1249</v>
      </c>
      <c r="Y26" s="14">
        <f t="shared" si="3"/>
        <v>-0.99919999999999998</v>
      </c>
      <c r="Z26" s="14"/>
    </row>
    <row r="27" spans="1:26" ht="15" thickBot="1" x14ac:dyDescent="0.35">
      <c r="A27" s="8"/>
      <c r="B27" s="9"/>
      <c r="C27" s="9"/>
      <c r="D27" s="9"/>
      <c r="E27" s="9" t="s">
        <v>27</v>
      </c>
      <c r="F27" s="10">
        <f>SUM(F10:F26)</f>
        <v>104142</v>
      </c>
      <c r="G27" s="9" t="s">
        <v>27</v>
      </c>
      <c r="H27" s="10">
        <f>SUM(H10:H26)</f>
        <v>71091</v>
      </c>
      <c r="I27" s="9" t="s">
        <v>27</v>
      </c>
      <c r="J27" s="10">
        <f>SUM(J10:J26)</f>
        <v>84675</v>
      </c>
      <c r="K27" s="9" t="s">
        <v>27</v>
      </c>
      <c r="L27" s="10">
        <f>SUM(L10:L26)</f>
        <v>70926</v>
      </c>
      <c r="M27" s="9" t="s">
        <v>27</v>
      </c>
      <c r="N27" s="10">
        <f>SUM(N10:N26)</f>
        <v>88645</v>
      </c>
      <c r="P27" s="12"/>
      <c r="Q27" s="15">
        <f>SUM(Q10:Q26)</f>
        <v>39561.275000000001</v>
      </c>
      <c r="R27" s="15"/>
      <c r="S27" s="16"/>
      <c r="T27" s="15">
        <f>SUM(T10:T26)</f>
        <v>37290</v>
      </c>
      <c r="U27" s="13"/>
      <c r="V27" s="13"/>
      <c r="W27" s="13"/>
      <c r="X27" s="13"/>
      <c r="Y27" s="13"/>
      <c r="Z27" s="13"/>
    </row>
    <row r="29" spans="1:26" x14ac:dyDescent="0.3">
      <c r="K29" s="30"/>
    </row>
  </sheetData>
  <mergeCells count="10">
    <mergeCell ref="A7:B8"/>
    <mergeCell ref="C7:C8"/>
    <mergeCell ref="D7:D8"/>
    <mergeCell ref="E7:F8"/>
    <mergeCell ref="G7:H8"/>
    <mergeCell ref="I7:J8"/>
    <mergeCell ref="K7:L8"/>
    <mergeCell ref="M7:N8"/>
    <mergeCell ref="G6:H6"/>
    <mergeCell ref="K6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9623 Bid Tab 2020 Pavement Markings</dc:title>
  <dc:creator>Quang</dc:creator>
  <cp:lastModifiedBy>Quang</cp:lastModifiedBy>
  <dcterms:created xsi:type="dcterms:W3CDTF">2020-06-04T22:25:06Z</dcterms:created>
  <dcterms:modified xsi:type="dcterms:W3CDTF">2020-06-05T19:17:29Z</dcterms:modified>
</cp:coreProperties>
</file>